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sumad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<sst xmlns="http://schemas.openxmlformats.org/spreadsheetml/2006/main" count="139" uniqueCount="30">
  <si>
    <t>Social</t>
  </si>
  <si>
    <t>Residencial</t>
  </si>
  <si>
    <t>Comercial</t>
  </si>
  <si>
    <t>SAAE - VIÇOSA</t>
  </si>
  <si>
    <t>COPASA - BH, Teixeiras, Guaraciaba, Ubá.</t>
  </si>
  <si>
    <t>TARIFAS</t>
  </si>
  <si>
    <t xml:space="preserve">CESAMA - JF </t>
  </si>
  <si>
    <t>TBO Agua (R$/mês)</t>
  </si>
  <si>
    <t>TBO Esgoto (R$/mês)</t>
  </si>
  <si>
    <t>Água (0-10m³) (R$/m³)</t>
  </si>
  <si>
    <t>Esgoto (0-10m³) (R$/m³)</t>
  </si>
  <si>
    <t>Total (10m³) (R$)</t>
  </si>
  <si>
    <t>Água (0-5m³) (R$/m³)</t>
  </si>
  <si>
    <t>Esgoto (0-5m³) (R$/m³)</t>
  </si>
  <si>
    <t>Água (5-10m³) (R$/m³)</t>
  </si>
  <si>
    <t>Esgoto (5-10m³) (R$/m³)</t>
  </si>
  <si>
    <t>SIMULAÇÃO PARA CONSUMO DE 10 m³</t>
  </si>
  <si>
    <t>SIMULAÇÃO PARA CONSUMO DE 20 m³</t>
  </si>
  <si>
    <t>Água (10-15m³) (R$/m³)</t>
  </si>
  <si>
    <t>Água (11-15m³) (R$/m³)</t>
  </si>
  <si>
    <t>Esgoto (11-15m³) (R$/m³)</t>
  </si>
  <si>
    <t>Água (16-20m³) (R$/m³)</t>
  </si>
  <si>
    <t>Esgoto (16-20m³) (R$/m³)</t>
  </si>
  <si>
    <t>Esgoto (10-15m³) (R$/m³)</t>
  </si>
  <si>
    <t>Água (15-20m³) (R$/m³)</t>
  </si>
  <si>
    <t>Esgoto (15-20m³) (R$/m³)</t>
  </si>
  <si>
    <t xml:space="preserve">Água </t>
  </si>
  <si>
    <t>Esgoto</t>
  </si>
  <si>
    <t xml:space="preserve">Esgoto </t>
  </si>
  <si>
    <t>Total (20m³)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</si>
</sst>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&quot;R$&quot;\ #,##0.00"/>
    <numFmt numFmtId="165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left" vertical="center"/>
    </xf>
    <xf numFmtId="44" fontId="0" fillId="0" borderId="1" xfId="20" applyFont="1" applyBorder="1" applyAlignment="1">
      <alignment horizontal="center" vertical="center"/>
    </xf>
    <xf numFmtId="2" fontId="0" fillId="0" borderId="0" xfId="0" applyNumberFormat="1"/>
    <xf numFmtId="0" fontId="2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 topLeftCell="A1">
      <selection activeCell="G13" sqref="G13:J13"/>
    </sheetView>
  </sheetViews>
  <sheetFormatPr defaultColWidth="9.140625" defaultRowHeight="15"/>
  <cols>
    <col min="1" max="1" width="1.8515625" style="0" customWidth="1"/>
    <col min="2" max="2" width="22.57421875" style="0" bestFit="1" customWidth="1"/>
    <col min="3" max="3" width="9.140625" style="0" bestFit="1" customWidth="1"/>
    <col min="4" max="4" width="11.140625" style="0" bestFit="1" customWidth="1"/>
    <col min="5" max="5" width="9.8515625" style="0" bestFit="1" customWidth="1"/>
    <col min="7" max="7" width="22.57421875" style="0" bestFit="1" customWidth="1"/>
    <col min="8" max="8" width="9.140625" style="0" bestFit="1" customWidth="1"/>
    <col min="9" max="9" width="11.28125" style="0" bestFit="1" customWidth="1"/>
    <col min="10" max="10" width="10.00390625" style="0" bestFit="1" customWidth="1"/>
    <col min="11" max="11" width="2.57421875" style="0" customWidth="1"/>
  </cols>
  <sheetData>
    <row r="1" ht="9" customHeight="1"/>
    <row r="2" spans="2:10" ht="18.75" customHeight="1">
      <c r="B2" s="16" t="s">
        <v>16</v>
      </c>
      <c r="C2" s="16"/>
      <c r="D2" s="16"/>
      <c r="E2" s="16"/>
      <c r="F2" s="11"/>
      <c r="G2" s="16" t="s">
        <v>17</v>
      </c>
      <c r="H2" s="16"/>
      <c r="I2" s="16"/>
      <c r="J2" s="16"/>
    </row>
    <row r="3" ht="9" customHeight="1"/>
    <row r="4" spans="2:10" ht="24.95" customHeight="1">
      <c r="B4" s="17" t="s">
        <v>3</v>
      </c>
      <c r="C4" s="17"/>
      <c r="D4" s="17"/>
      <c r="E4" s="17"/>
      <c r="G4" s="17" t="s">
        <v>3</v>
      </c>
      <c r="H4" s="17"/>
      <c r="I4" s="17"/>
      <c r="J4" s="17"/>
    </row>
    <row r="5" spans="2:10" ht="15">
      <c r="B5" s="2" t="s">
        <v>5</v>
      </c>
      <c r="C5" s="2" t="s">
        <v>0</v>
      </c>
      <c r="D5" s="2" t="s">
        <v>1</v>
      </c>
      <c r="E5" s="2" t="s">
        <v>2</v>
      </c>
      <c r="G5" s="2" t="s">
        <v>5</v>
      </c>
      <c r="H5" s="2" t="s">
        <v>0</v>
      </c>
      <c r="I5" s="2" t="s">
        <v>1</v>
      </c>
      <c r="J5" s="2" t="s">
        <v>2</v>
      </c>
    </row>
    <row r="6" spans="2:10" ht="15">
      <c r="B6" s="12" t="s">
        <v>7</v>
      </c>
      <c r="C6" s="13">
        <v>5.82</v>
      </c>
      <c r="D6" s="13">
        <v>9.66</v>
      </c>
      <c r="E6" s="13">
        <v>19.65</v>
      </c>
      <c r="G6" s="2" t="s">
        <v>7</v>
      </c>
      <c r="H6" s="13">
        <v>5.82</v>
      </c>
      <c r="I6" s="13">
        <v>9.66</v>
      </c>
      <c r="J6" s="13">
        <v>19.65</v>
      </c>
    </row>
    <row r="7" spans="2:10" ht="15">
      <c r="B7" s="12" t="s">
        <v>8</v>
      </c>
      <c r="C7" s="13">
        <f>C6/2</f>
        <v>2.91</v>
      </c>
      <c r="D7" s="13">
        <f>D6/2</f>
        <v>4.83</v>
      </c>
      <c r="E7" s="13">
        <f>E6/2</f>
        <v>9.825</v>
      </c>
      <c r="G7" s="2" t="s">
        <v>8</v>
      </c>
      <c r="H7" s="13">
        <f>H6/2</f>
        <v>2.91</v>
      </c>
      <c r="I7" s="13">
        <f>I6/2</f>
        <v>4.83</v>
      </c>
      <c r="J7" s="13">
        <f>J6/2</f>
        <v>9.825</v>
      </c>
    </row>
    <row r="8" spans="2:10" ht="15">
      <c r="B8" s="12" t="s">
        <v>26</v>
      </c>
      <c r="C8" s="13">
        <v>4.48</v>
      </c>
      <c r="D8" s="13">
        <v>11.66</v>
      </c>
      <c r="E8" s="13">
        <v>20.73</v>
      </c>
      <c r="G8" s="2" t="s">
        <v>26</v>
      </c>
      <c r="H8" s="13">
        <v>23.48</v>
      </c>
      <c r="I8" s="13">
        <v>35.53</v>
      </c>
      <c r="J8" s="13">
        <v>50.18</v>
      </c>
    </row>
    <row r="9" spans="2:10" ht="15">
      <c r="B9" s="12" t="s">
        <v>27</v>
      </c>
      <c r="C9" s="13">
        <f>C8/2</f>
        <v>2.24</v>
      </c>
      <c r="D9" s="13">
        <f>D8/2</f>
        <v>5.83</v>
      </c>
      <c r="E9" s="13">
        <f aca="true" t="shared" si="0" ref="E9">E8/2</f>
        <v>10.365</v>
      </c>
      <c r="G9" s="2" t="s">
        <v>28</v>
      </c>
      <c r="H9" s="13">
        <f>0.5*H8</f>
        <v>11.74</v>
      </c>
      <c r="I9" s="13">
        <f aca="true" t="shared" si="1" ref="I9:J9">0.5*I8</f>
        <v>17.765</v>
      </c>
      <c r="J9" s="13">
        <f t="shared" si="1"/>
        <v>25.09</v>
      </c>
    </row>
    <row r="10" spans="2:10" ht="6.95" customHeight="1">
      <c r="B10" s="2"/>
      <c r="C10" s="13"/>
      <c r="D10" s="13"/>
      <c r="E10" s="13"/>
      <c r="G10" s="2"/>
      <c r="H10" s="13"/>
      <c r="I10" s="13"/>
      <c r="J10" s="13"/>
    </row>
    <row r="11" spans="2:10" ht="15">
      <c r="B11" s="2" t="s">
        <v>11</v>
      </c>
      <c r="C11" s="3">
        <f>SUM(C6:C10)</f>
        <v>15.450000000000001</v>
      </c>
      <c r="D11" s="3">
        <f aca="true" t="shared" si="2" ref="D11:E11">SUM(D6:D10)</f>
        <v>31.979999999999997</v>
      </c>
      <c r="E11" s="3">
        <f t="shared" si="2"/>
        <v>60.57</v>
      </c>
      <c r="G11" s="2" t="s">
        <v>29</v>
      </c>
      <c r="H11" s="3">
        <f>SUM(H6:H10)</f>
        <v>43.95</v>
      </c>
      <c r="I11" s="3">
        <f aca="true" t="shared" si="3" ref="I11">SUM(I6:I10)</f>
        <v>67.785</v>
      </c>
      <c r="J11" s="3">
        <f aca="true" t="shared" si="4" ref="J11">SUM(J6:J10)</f>
        <v>104.745</v>
      </c>
    </row>
    <row r="12" spans="2:10" ht="9" customHeight="1">
      <c r="B12" s="1"/>
      <c r="C12" s="1"/>
      <c r="D12" s="1"/>
      <c r="E12" s="1"/>
      <c r="G12" s="1"/>
      <c r="H12" s="1"/>
      <c r="I12" s="1"/>
      <c r="J12" s="1"/>
    </row>
    <row r="13" spans="2:10" ht="24.95" customHeight="1">
      <c r="B13" s="18" t="s">
        <v>4</v>
      </c>
      <c r="C13" s="18"/>
      <c r="D13" s="18"/>
      <c r="E13" s="18"/>
      <c r="F13" s="11"/>
      <c r="G13" s="18" t="s">
        <v>4</v>
      </c>
      <c r="H13" s="18"/>
      <c r="I13" s="18"/>
      <c r="J13" s="18"/>
    </row>
    <row r="14" spans="2:10" ht="15">
      <c r="B14" s="2" t="s">
        <v>5</v>
      </c>
      <c r="C14" s="2" t="s">
        <v>0</v>
      </c>
      <c r="D14" s="2" t="s">
        <v>1</v>
      </c>
      <c r="E14" s="2" t="s">
        <v>2</v>
      </c>
      <c r="G14" s="2" t="s">
        <v>5</v>
      </c>
      <c r="H14" s="2" t="s">
        <v>0</v>
      </c>
      <c r="I14" s="2" t="s">
        <v>1</v>
      </c>
      <c r="J14" s="2" t="s">
        <v>2</v>
      </c>
    </row>
    <row r="15" spans="2:10" ht="15">
      <c r="B15" s="12" t="s">
        <v>7</v>
      </c>
      <c r="C15" s="13">
        <v>7.19</v>
      </c>
      <c r="D15" s="13">
        <v>15.97</v>
      </c>
      <c r="E15" s="13">
        <v>23.94</v>
      </c>
      <c r="G15" s="12" t="s">
        <v>7</v>
      </c>
      <c r="H15" s="13">
        <v>7.19</v>
      </c>
      <c r="I15" s="13">
        <v>15.97</v>
      </c>
      <c r="J15" s="13">
        <v>23.94</v>
      </c>
    </row>
    <row r="16" spans="2:10" ht="15">
      <c r="B16" s="12" t="s">
        <v>8</v>
      </c>
      <c r="C16" s="13">
        <v>2.71</v>
      </c>
      <c r="D16" s="13">
        <v>6.03</v>
      </c>
      <c r="E16" s="13">
        <v>9.03</v>
      </c>
      <c r="G16" s="12" t="s">
        <v>8</v>
      </c>
      <c r="H16" s="13">
        <v>2.71</v>
      </c>
      <c r="I16" s="13">
        <v>6.03</v>
      </c>
      <c r="J16" s="13">
        <v>9.03</v>
      </c>
    </row>
    <row r="17" spans="2:10" ht="15">
      <c r="B17" s="12" t="s">
        <v>26</v>
      </c>
      <c r="C17" s="13">
        <v>10.72</v>
      </c>
      <c r="D17" s="13">
        <v>21.43</v>
      </c>
      <c r="E17" s="13">
        <v>33.24</v>
      </c>
      <c r="G17" s="12" t="s">
        <v>26</v>
      </c>
      <c r="H17" s="13">
        <v>46.73</v>
      </c>
      <c r="I17" s="13">
        <v>93.44</v>
      </c>
      <c r="J17" s="13">
        <v>118.51</v>
      </c>
    </row>
    <row r="18" spans="2:10" ht="15">
      <c r="B18" s="12" t="s">
        <v>27</v>
      </c>
      <c r="C18" s="13">
        <v>4.03</v>
      </c>
      <c r="D18" s="13">
        <v>8.06</v>
      </c>
      <c r="E18" s="13">
        <v>12.12</v>
      </c>
      <c r="G18" s="12" t="s">
        <v>27</v>
      </c>
      <c r="H18" s="13">
        <v>17.58</v>
      </c>
      <c r="I18" s="13">
        <v>35.16</v>
      </c>
      <c r="J18" s="13">
        <v>44.48</v>
      </c>
    </row>
    <row r="19" spans="2:10" ht="6.95" customHeight="1">
      <c r="B19" s="2"/>
      <c r="C19" s="13"/>
      <c r="D19" s="13"/>
      <c r="E19" s="13"/>
      <c r="G19" s="2"/>
      <c r="H19" s="13"/>
      <c r="I19" s="13"/>
      <c r="J19" s="13"/>
    </row>
    <row r="20" spans="2:10" ht="15">
      <c r="B20" s="2" t="s">
        <v>11</v>
      </c>
      <c r="C20" s="4">
        <f>SUM(C15:C19)</f>
        <v>24.650000000000002</v>
      </c>
      <c r="D20" s="4">
        <f aca="true" t="shared" si="5" ref="D20:E20">SUM(D15:D19)</f>
        <v>51.49</v>
      </c>
      <c r="E20" s="4">
        <f t="shared" si="5"/>
        <v>78.33000000000001</v>
      </c>
      <c r="G20" s="2" t="s">
        <v>29</v>
      </c>
      <c r="H20" s="4">
        <f>SUM(H15:H19)</f>
        <v>74.21</v>
      </c>
      <c r="I20" s="4">
        <f aca="true" t="shared" si="6" ref="I20">SUM(I15:I19)</f>
        <v>150.6</v>
      </c>
      <c r="J20" s="4">
        <f aca="true" t="shared" si="7" ref="J20">SUM(J15:J19)</f>
        <v>195.96</v>
      </c>
    </row>
    <row r="21" spans="2:10" ht="15">
      <c r="B21" s="7"/>
      <c r="C21" s="8"/>
      <c r="D21" s="8"/>
      <c r="E21" s="8"/>
      <c r="F21" s="9"/>
      <c r="G21" s="10"/>
      <c r="H21" s="8"/>
      <c r="I21" s="8"/>
      <c r="J21" s="8"/>
    </row>
    <row r="22" spans="2:10" ht="15">
      <c r="B22" s="15" t="s">
        <v>6</v>
      </c>
      <c r="C22" s="15"/>
      <c r="D22" s="15"/>
      <c r="E22" s="15"/>
      <c r="G22" s="15" t="s">
        <v>6</v>
      </c>
      <c r="H22" s="15"/>
      <c r="I22" s="15"/>
      <c r="J22" s="15"/>
    </row>
    <row r="23" spans="2:10" ht="15">
      <c r="B23" s="2" t="s">
        <v>5</v>
      </c>
      <c r="C23" s="2" t="s">
        <v>0</v>
      </c>
      <c r="D23" s="2" t="s">
        <v>1</v>
      </c>
      <c r="E23" s="2" t="s">
        <v>2</v>
      </c>
      <c r="G23" s="2" t="s">
        <v>5</v>
      </c>
      <c r="H23" s="2" t="s">
        <v>0</v>
      </c>
      <c r="I23" s="2" t="s">
        <v>1</v>
      </c>
      <c r="J23" s="2" t="s">
        <v>2</v>
      </c>
    </row>
    <row r="24" spans="2:10" ht="15">
      <c r="B24" s="12" t="s">
        <v>7</v>
      </c>
      <c r="C24" s="13">
        <v>5.42</v>
      </c>
      <c r="D24" s="13">
        <v>10.83</v>
      </c>
      <c r="E24" s="13">
        <v>27.35</v>
      </c>
      <c r="G24" s="12" t="s">
        <v>7</v>
      </c>
      <c r="H24" s="13">
        <v>5.42</v>
      </c>
      <c r="I24" s="13">
        <v>10.83</v>
      </c>
      <c r="J24" s="13">
        <v>27.35</v>
      </c>
    </row>
    <row r="25" spans="2:10" ht="15">
      <c r="B25" s="12" t="s">
        <v>8</v>
      </c>
      <c r="C25" s="13">
        <v>3.05</v>
      </c>
      <c r="D25" s="13">
        <v>6.1</v>
      </c>
      <c r="E25" s="13">
        <v>19.14</v>
      </c>
      <c r="G25" s="12" t="s">
        <v>8</v>
      </c>
      <c r="H25" s="13">
        <v>3.05</v>
      </c>
      <c r="I25" s="13">
        <v>6.1</v>
      </c>
      <c r="J25" s="13">
        <v>19.14</v>
      </c>
    </row>
    <row r="26" spans="2:10" ht="15">
      <c r="B26" s="12" t="s">
        <v>26</v>
      </c>
      <c r="C26" s="13">
        <v>11.14</v>
      </c>
      <c r="D26" s="13">
        <v>22.28</v>
      </c>
      <c r="E26" s="13">
        <v>24.7</v>
      </c>
      <c r="G26" s="12" t="s">
        <v>26</v>
      </c>
      <c r="H26" s="13">
        <v>33.38</v>
      </c>
      <c r="I26" s="13">
        <v>66.75</v>
      </c>
      <c r="J26" s="13">
        <v>74.33</v>
      </c>
    </row>
    <row r="27" spans="2:10" ht="15">
      <c r="B27" s="12" t="s">
        <v>27</v>
      </c>
      <c r="C27" s="13">
        <v>6.26</v>
      </c>
      <c r="D27" s="13">
        <v>12.51</v>
      </c>
      <c r="E27" s="13">
        <v>17.3</v>
      </c>
      <c r="G27" s="12" t="s">
        <v>27</v>
      </c>
      <c r="H27" s="13">
        <v>20.28</v>
      </c>
      <c r="I27" s="13">
        <v>40.55</v>
      </c>
      <c r="J27" s="13">
        <v>52.05</v>
      </c>
    </row>
    <row r="28" spans="2:10" ht="6.95" customHeight="1">
      <c r="B28" s="2"/>
      <c r="C28" s="13"/>
      <c r="D28" s="13"/>
      <c r="E28" s="13"/>
      <c r="G28" s="2"/>
      <c r="H28" s="2"/>
      <c r="I28" s="2"/>
      <c r="J28" s="2"/>
    </row>
    <row r="29" spans="2:10" ht="15">
      <c r="B29" s="2" t="s">
        <v>11</v>
      </c>
      <c r="C29" s="5">
        <f>SUM(C24:C28)</f>
        <v>25.869999999999997</v>
      </c>
      <c r="D29" s="5">
        <f aca="true" t="shared" si="8" ref="D29:E29">SUM(D24:D28)</f>
        <v>51.72</v>
      </c>
      <c r="E29" s="5">
        <f t="shared" si="8"/>
        <v>88.49</v>
      </c>
      <c r="G29" s="2" t="s">
        <v>29</v>
      </c>
      <c r="H29" s="5">
        <f>SUM(H24:H28)</f>
        <v>62.13</v>
      </c>
      <c r="I29" s="5">
        <f aca="true" t="shared" si="9" ref="I29">SUM(I24:I28)</f>
        <v>124.23</v>
      </c>
      <c r="J29" s="5">
        <f aca="true" t="shared" si="10" ref="J29">SUM(J24:J28)</f>
        <v>172.87</v>
      </c>
    </row>
    <row r="30" ht="9" customHeight="1"/>
  </sheetData>
  <mergeCells count="8">
    <mergeCell ref="B22:E22"/>
    <mergeCell ref="G22:J22"/>
    <mergeCell ref="B2:E2"/>
    <mergeCell ref="G2:J2"/>
    <mergeCell ref="B4:E4"/>
    <mergeCell ref="G4:J4"/>
    <mergeCell ref="B13:E13"/>
    <mergeCell ref="G13:J13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workbookViewId="0" topLeftCell="A7">
      <selection activeCell="K28" sqref="K28"/>
    </sheetView>
  </sheetViews>
  <sheetFormatPr defaultColWidth="9.140625" defaultRowHeight="15"/>
  <cols>
    <col min="2" max="2" width="22.57421875" style="0" bestFit="1" customWidth="1"/>
    <col min="3" max="3" width="8.140625" style="0" bestFit="1" customWidth="1"/>
    <col min="4" max="4" width="11.140625" style="0" bestFit="1" customWidth="1"/>
    <col min="5" max="5" width="9.8515625" style="0" bestFit="1" customWidth="1"/>
    <col min="7" max="7" width="22.57421875" style="0" bestFit="1" customWidth="1"/>
    <col min="8" max="8" width="8.57421875" style="0" bestFit="1" customWidth="1"/>
    <col min="9" max="9" width="11.140625" style="0" bestFit="1" customWidth="1"/>
    <col min="10" max="10" width="9.8515625" style="0" bestFit="1" customWidth="1"/>
  </cols>
  <sheetData>
    <row r="1" ht="9" customHeight="1"/>
    <row r="2" spans="2:10" ht="18.75">
      <c r="B2" s="19" t="s">
        <v>16</v>
      </c>
      <c r="C2" s="19"/>
      <c r="D2" s="19"/>
      <c r="E2" s="19"/>
      <c r="G2" s="19" t="s">
        <v>17</v>
      </c>
      <c r="H2" s="19"/>
      <c r="I2" s="19"/>
      <c r="J2" s="19"/>
    </row>
    <row r="3" ht="9" customHeight="1"/>
    <row r="4" spans="2:10" ht="37.5" customHeight="1">
      <c r="B4" s="17" t="s">
        <v>3</v>
      </c>
      <c r="C4" s="17"/>
      <c r="D4" s="17"/>
      <c r="E4" s="17"/>
      <c r="G4" s="17" t="s">
        <v>3</v>
      </c>
      <c r="H4" s="17"/>
      <c r="I4" s="17"/>
      <c r="J4" s="17"/>
    </row>
    <row r="5" spans="2:10" ht="15">
      <c r="B5" s="2" t="s">
        <v>5</v>
      </c>
      <c r="C5" s="2" t="s">
        <v>0</v>
      </c>
      <c r="D5" s="2" t="s">
        <v>1</v>
      </c>
      <c r="E5" s="2" t="s">
        <v>2</v>
      </c>
      <c r="G5" s="2" t="s">
        <v>5</v>
      </c>
      <c r="H5" s="2" t="s">
        <v>0</v>
      </c>
      <c r="I5" s="2" t="s">
        <v>1</v>
      </c>
      <c r="J5" s="2" t="s">
        <v>2</v>
      </c>
    </row>
    <row r="6" spans="2:10" ht="15">
      <c r="B6" s="2" t="s">
        <v>7</v>
      </c>
      <c r="C6" s="6">
        <v>5.82</v>
      </c>
      <c r="D6" s="6">
        <v>9.66</v>
      </c>
      <c r="E6" s="6">
        <v>19.65</v>
      </c>
      <c r="G6" s="2" t="s">
        <v>7</v>
      </c>
      <c r="H6" s="6">
        <v>5.82</v>
      </c>
      <c r="I6" s="6">
        <v>9.66</v>
      </c>
      <c r="J6" s="6">
        <v>19.65</v>
      </c>
    </row>
    <row r="7" spans="2:10" ht="15">
      <c r="B7" s="2" t="s">
        <v>8</v>
      </c>
      <c r="C7" s="6">
        <f>C6/2</f>
        <v>2.91</v>
      </c>
      <c r="D7" s="6">
        <f>D6/2</f>
        <v>4.83</v>
      </c>
      <c r="E7" s="2">
        <f>E6/2</f>
        <v>9.825</v>
      </c>
      <c r="G7" s="2" t="s">
        <v>8</v>
      </c>
      <c r="H7" s="6">
        <f>H6/2</f>
        <v>2.91</v>
      </c>
      <c r="I7" s="6">
        <f>I6/2</f>
        <v>4.83</v>
      </c>
      <c r="J7" s="6">
        <f>J6/2</f>
        <v>9.825</v>
      </c>
    </row>
    <row r="8" spans="2:10" ht="15">
      <c r="B8" s="2" t="s">
        <v>9</v>
      </c>
      <c r="C8" s="6">
        <v>0.448</v>
      </c>
      <c r="D8" s="6">
        <v>1.166</v>
      </c>
      <c r="E8" s="2">
        <v>2.073</v>
      </c>
      <c r="G8" s="2" t="s">
        <v>9</v>
      </c>
      <c r="H8" s="6">
        <v>0.448</v>
      </c>
      <c r="I8" s="6">
        <v>1.166</v>
      </c>
      <c r="J8" s="6">
        <v>2.073</v>
      </c>
    </row>
    <row r="9" spans="2:10" ht="15">
      <c r="B9" s="2" t="s">
        <v>10</v>
      </c>
      <c r="C9" s="6">
        <f>C8/2</f>
        <v>0.224</v>
      </c>
      <c r="D9" s="6">
        <f>D8/2</f>
        <v>0.583</v>
      </c>
      <c r="E9" s="6">
        <f aca="true" t="shared" si="0" ref="E9">E8/2</f>
        <v>1.0365</v>
      </c>
      <c r="G9" s="2" t="s">
        <v>10</v>
      </c>
      <c r="H9" s="6">
        <f>0.5*H8</f>
        <v>0.224</v>
      </c>
      <c r="I9" s="6">
        <f aca="true" t="shared" si="1" ref="I9:J9">0.5*I8</f>
        <v>0.583</v>
      </c>
      <c r="J9" s="6">
        <f t="shared" si="1"/>
        <v>1.0365</v>
      </c>
    </row>
    <row r="10" spans="2:10" ht="15">
      <c r="B10" s="2"/>
      <c r="C10" s="2"/>
      <c r="D10" s="2"/>
      <c r="E10" s="2"/>
      <c r="G10" s="2" t="s">
        <v>19</v>
      </c>
      <c r="H10" s="6">
        <v>0.742</v>
      </c>
      <c r="I10" s="6">
        <v>1.41</v>
      </c>
      <c r="J10" s="6">
        <v>2.74</v>
      </c>
    </row>
    <row r="11" spans="2:10" ht="15">
      <c r="B11" s="2"/>
      <c r="C11" s="2"/>
      <c r="D11" s="2"/>
      <c r="E11" s="2"/>
      <c r="G11" s="2" t="s">
        <v>20</v>
      </c>
      <c r="H11" s="6">
        <f>0.5*H10</f>
        <v>0.371</v>
      </c>
      <c r="I11" s="6">
        <f aca="true" t="shared" si="2" ref="I11">0.5*I10</f>
        <v>0.705</v>
      </c>
      <c r="J11" s="6">
        <f aca="true" t="shared" si="3" ref="J11">0.5*J10</f>
        <v>1.37</v>
      </c>
    </row>
    <row r="12" spans="2:10" ht="15">
      <c r="B12" s="2"/>
      <c r="C12" s="2"/>
      <c r="D12" s="2"/>
      <c r="E12" s="2"/>
      <c r="G12" s="2" t="s">
        <v>21</v>
      </c>
      <c r="H12" s="6">
        <v>3.059</v>
      </c>
      <c r="I12" s="6">
        <v>3.364</v>
      </c>
      <c r="J12" s="6">
        <v>3.151</v>
      </c>
    </row>
    <row r="13" spans="2:10" ht="15">
      <c r="B13" s="2"/>
      <c r="C13" s="2"/>
      <c r="D13" s="2"/>
      <c r="E13" s="2"/>
      <c r="G13" s="2" t="s">
        <v>22</v>
      </c>
      <c r="H13" s="6">
        <f>0.5*H12</f>
        <v>1.5295</v>
      </c>
      <c r="I13" s="6">
        <f aca="true" t="shared" si="4" ref="I13">0.5*I12</f>
        <v>1.682</v>
      </c>
      <c r="J13" s="6">
        <f aca="true" t="shared" si="5" ref="J13">0.5*J12</f>
        <v>1.5755</v>
      </c>
    </row>
    <row r="14" spans="2:10" ht="15">
      <c r="B14" s="2" t="s">
        <v>11</v>
      </c>
      <c r="C14" s="3">
        <f>C6+C7+(C8*10)+(C9*10)</f>
        <v>15.450000000000001</v>
      </c>
      <c r="D14" s="3">
        <f>D6+D7+(D8*10)+(D9*10)</f>
        <v>31.979999999999997</v>
      </c>
      <c r="E14" s="3">
        <f>E6+E7+(E8*10)+(E9*10)</f>
        <v>60.57</v>
      </c>
      <c r="G14" s="2" t="s">
        <v>11</v>
      </c>
      <c r="H14" s="3">
        <f>H6+H7+(H8*10)+(H9*10)+(H10*5)+(H11*5)+(H12*5)+(H13*5)</f>
        <v>43.9575</v>
      </c>
      <c r="I14" s="3">
        <f aca="true" t="shared" si="6" ref="I14:J14">I6+I7+(I8*10)+(I9*10)+(I10*5)+(I11*5)+(I12*5)+(I13*5)</f>
        <v>67.785</v>
      </c>
      <c r="J14" s="3">
        <f t="shared" si="6"/>
        <v>104.75249999999998</v>
      </c>
    </row>
    <row r="15" spans="2:10" ht="9" customHeight="1">
      <c r="B15" s="1"/>
      <c r="C15" s="1"/>
      <c r="D15" s="1"/>
      <c r="E15" s="1"/>
      <c r="G15" s="1"/>
      <c r="H15" s="1"/>
      <c r="I15" s="1"/>
      <c r="J15" s="1"/>
    </row>
    <row r="16" spans="2:10" ht="36" customHeight="1">
      <c r="B16" s="18" t="s">
        <v>4</v>
      </c>
      <c r="C16" s="18"/>
      <c r="D16" s="18"/>
      <c r="E16" s="18"/>
      <c r="F16" s="11"/>
      <c r="G16" s="18" t="s">
        <v>4</v>
      </c>
      <c r="H16" s="18"/>
      <c r="I16" s="18"/>
      <c r="J16" s="18"/>
    </row>
    <row r="17" spans="2:10" ht="15">
      <c r="B17" s="2" t="s">
        <v>5</v>
      </c>
      <c r="C17" s="2" t="s">
        <v>0</v>
      </c>
      <c r="D17" s="2" t="s">
        <v>1</v>
      </c>
      <c r="E17" s="2" t="s">
        <v>2</v>
      </c>
      <c r="G17" s="2" t="s">
        <v>5</v>
      </c>
      <c r="H17" s="2" t="s">
        <v>0</v>
      </c>
      <c r="I17" s="2" t="s">
        <v>1</v>
      </c>
      <c r="J17" s="2" t="s">
        <v>2</v>
      </c>
    </row>
    <row r="18" spans="2:10" ht="15">
      <c r="B18" s="2" t="s">
        <v>7</v>
      </c>
      <c r="C18" s="6">
        <v>7.19</v>
      </c>
      <c r="D18" s="6">
        <v>15.97</v>
      </c>
      <c r="E18" s="6">
        <v>23.94</v>
      </c>
      <c r="G18" s="2" t="s">
        <v>7</v>
      </c>
      <c r="H18" s="6">
        <v>7.19</v>
      </c>
      <c r="I18" s="6">
        <v>15.97</v>
      </c>
      <c r="J18" s="6">
        <v>23.94</v>
      </c>
    </row>
    <row r="19" spans="2:10" ht="15">
      <c r="B19" s="2" t="s">
        <v>8</v>
      </c>
      <c r="C19" s="6">
        <v>2.71</v>
      </c>
      <c r="D19" s="6">
        <v>6.03</v>
      </c>
      <c r="E19" s="6">
        <v>9.03</v>
      </c>
      <c r="G19" s="2" t="s">
        <v>8</v>
      </c>
      <c r="H19" s="6">
        <v>2.71</v>
      </c>
      <c r="I19" s="6">
        <v>6.03</v>
      </c>
      <c r="J19" s="6">
        <v>9.03</v>
      </c>
    </row>
    <row r="20" spans="2:10" ht="15">
      <c r="B20" s="2" t="s">
        <v>12</v>
      </c>
      <c r="C20" s="6">
        <v>0.56</v>
      </c>
      <c r="D20" s="6">
        <v>1.12</v>
      </c>
      <c r="E20" s="6">
        <v>2.82</v>
      </c>
      <c r="G20" s="2" t="s">
        <v>12</v>
      </c>
      <c r="H20" s="6">
        <v>0.56</v>
      </c>
      <c r="I20" s="6">
        <v>1.12</v>
      </c>
      <c r="J20" s="6">
        <v>2.82</v>
      </c>
    </row>
    <row r="21" spans="2:11" ht="15">
      <c r="B21" s="2" t="s">
        <v>13</v>
      </c>
      <c r="C21" s="6">
        <v>0.21</v>
      </c>
      <c r="D21" s="6">
        <v>0.42</v>
      </c>
      <c r="E21" s="6">
        <v>1.02</v>
      </c>
      <c r="G21" s="2" t="s">
        <v>13</v>
      </c>
      <c r="H21" s="6">
        <v>0.21</v>
      </c>
      <c r="I21" s="6">
        <v>0.42</v>
      </c>
      <c r="J21" s="6">
        <v>1.02</v>
      </c>
      <c r="K21">
        <f>J21*5</f>
        <v>5.1</v>
      </c>
    </row>
    <row r="22" spans="2:10" ht="15">
      <c r="B22" s="2" t="s">
        <v>14</v>
      </c>
      <c r="C22" s="6">
        <v>1.583</v>
      </c>
      <c r="D22" s="6">
        <v>3.165</v>
      </c>
      <c r="E22" s="6">
        <v>3.826</v>
      </c>
      <c r="G22" s="2" t="s">
        <v>14</v>
      </c>
      <c r="H22" s="6">
        <v>1.583</v>
      </c>
      <c r="I22" s="6">
        <v>3.165</v>
      </c>
      <c r="J22" s="6">
        <v>3.826</v>
      </c>
    </row>
    <row r="23" spans="2:11" ht="15">
      <c r="B23" s="2" t="s">
        <v>15</v>
      </c>
      <c r="C23" s="6">
        <v>0.596</v>
      </c>
      <c r="D23" s="6">
        <v>1.192</v>
      </c>
      <c r="E23" s="6">
        <v>1.405</v>
      </c>
      <c r="G23" s="2" t="s">
        <v>15</v>
      </c>
      <c r="H23" s="6">
        <v>0.596</v>
      </c>
      <c r="I23" s="6">
        <v>1.192</v>
      </c>
      <c r="J23" s="6">
        <v>1.405</v>
      </c>
      <c r="K23">
        <f>J23*5</f>
        <v>7.025</v>
      </c>
    </row>
    <row r="24" spans="2:10" ht="15">
      <c r="B24" s="2"/>
      <c r="C24" s="6"/>
      <c r="D24" s="6"/>
      <c r="E24" s="6"/>
      <c r="G24" s="2" t="s">
        <v>18</v>
      </c>
      <c r="H24" s="6">
        <v>3.255</v>
      </c>
      <c r="I24" s="6">
        <v>6.509</v>
      </c>
      <c r="J24" s="6"/>
    </row>
    <row r="25" spans="2:11" ht="15">
      <c r="B25" s="2"/>
      <c r="C25" s="6"/>
      <c r="D25" s="6"/>
      <c r="E25" s="6"/>
      <c r="G25" s="2" t="s">
        <v>23</v>
      </c>
      <c r="H25" s="6">
        <v>1.229</v>
      </c>
      <c r="I25" s="6">
        <v>2.457</v>
      </c>
      <c r="J25" s="6"/>
      <c r="K25">
        <f>J25*5</f>
        <v>0</v>
      </c>
    </row>
    <row r="26" spans="2:10" ht="15">
      <c r="B26" s="2"/>
      <c r="C26" s="6"/>
      <c r="D26" s="6"/>
      <c r="E26" s="6"/>
      <c r="G26" s="2" t="s">
        <v>24</v>
      </c>
      <c r="H26" s="6">
        <v>3.948</v>
      </c>
      <c r="I26" s="6">
        <v>7.895</v>
      </c>
      <c r="J26" s="6">
        <v>8.528</v>
      </c>
    </row>
    <row r="27" spans="2:13" ht="15">
      <c r="B27" s="2"/>
      <c r="C27" s="6"/>
      <c r="D27" s="6"/>
      <c r="E27" s="6"/>
      <c r="G27" s="2" t="s">
        <v>25</v>
      </c>
      <c r="H27" s="6">
        <v>1.481</v>
      </c>
      <c r="I27" s="6">
        <v>2.962</v>
      </c>
      <c r="J27" s="6">
        <v>3.235</v>
      </c>
      <c r="K27">
        <f>J27*10</f>
        <v>32.35</v>
      </c>
      <c r="M27" s="14">
        <f>SUM(K20:K27)</f>
        <v>44.475</v>
      </c>
    </row>
    <row r="28" spans="2:10" ht="15">
      <c r="B28" s="2" t="s">
        <v>11</v>
      </c>
      <c r="C28" s="4">
        <f>C18+C19+(C20*5)+(C21*5)+(C22*5)+(C23*5)</f>
        <v>24.645000000000003</v>
      </c>
      <c r="D28" s="4">
        <f aca="true" t="shared" si="7" ref="D28:E28">D18+D19+(D20*5)+(D21*5)+(D22*5)+(D23*5)</f>
        <v>51.48500000000001</v>
      </c>
      <c r="E28" s="4">
        <f t="shared" si="7"/>
        <v>78.325</v>
      </c>
      <c r="G28" s="2" t="s">
        <v>11</v>
      </c>
      <c r="H28" s="4">
        <f>H18+H19+(H20*5)+(H21*5)+(H22*5)+(H23*5)+(H24*5)+(H25*5)+(H26*5)+(H27*5)</f>
        <v>74.21000000000001</v>
      </c>
      <c r="I28" s="4">
        <f aca="true" t="shared" si="8" ref="I28">I18+I19+(I20*5)+(I21*5)+(I22*5)+(I23*5)+(I24*5)+(I25*5)+(I26*5)+(I27*5)</f>
        <v>150.6</v>
      </c>
      <c r="J28" s="4">
        <f>J18+J19+(J20*5)+(J21*5)+(J22*5)+(J23*5)+(J26*10)+(J27*10)</f>
        <v>195.955</v>
      </c>
    </row>
    <row r="29" spans="2:10" ht="15">
      <c r="B29" s="7"/>
      <c r="C29" s="8"/>
      <c r="D29" s="8"/>
      <c r="E29" s="8"/>
      <c r="F29" s="9"/>
      <c r="G29" s="10"/>
      <c r="H29" s="8"/>
      <c r="I29" s="8"/>
      <c r="J29" s="8"/>
    </row>
    <row r="30" spans="2:10" ht="15">
      <c r="B30" s="7"/>
      <c r="C30" s="8"/>
      <c r="D30" s="8"/>
      <c r="E30" s="8"/>
      <c r="F30" s="9"/>
      <c r="G30" s="10"/>
      <c r="H30" s="8"/>
      <c r="I30" s="8"/>
      <c r="J30" s="8"/>
    </row>
    <row r="31" spans="2:10" ht="15">
      <c r="B31" s="7"/>
      <c r="C31" s="8"/>
      <c r="D31" s="8"/>
      <c r="E31" s="8"/>
      <c r="F31" s="9"/>
      <c r="G31" s="10"/>
      <c r="H31" s="8"/>
      <c r="I31" s="8"/>
      <c r="J31" s="8"/>
    </row>
    <row r="32" spans="2:10" ht="9" customHeight="1">
      <c r="B32" s="1"/>
      <c r="C32" s="1"/>
      <c r="D32" s="1"/>
      <c r="E32" s="1"/>
      <c r="G32" s="1"/>
      <c r="H32" s="1"/>
      <c r="I32" s="1"/>
      <c r="J32" s="1"/>
    </row>
    <row r="33" spans="2:10" ht="15">
      <c r="B33" s="15" t="s">
        <v>6</v>
      </c>
      <c r="C33" s="15"/>
      <c r="D33" s="15"/>
      <c r="E33" s="15"/>
      <c r="G33" s="15" t="s">
        <v>6</v>
      </c>
      <c r="H33" s="15"/>
      <c r="I33" s="15"/>
      <c r="J33" s="15"/>
    </row>
    <row r="34" spans="2:10" ht="15">
      <c r="B34" s="2" t="s">
        <v>5</v>
      </c>
      <c r="C34" s="2" t="s">
        <v>0</v>
      </c>
      <c r="D34" s="2" t="s">
        <v>1</v>
      </c>
      <c r="E34" s="2" t="s">
        <v>2</v>
      </c>
      <c r="G34" s="2">
        <v>10</v>
      </c>
      <c r="H34" s="2" t="s">
        <v>0</v>
      </c>
      <c r="I34" s="2" t="s">
        <v>1</v>
      </c>
      <c r="J34" s="2" t="s">
        <v>2</v>
      </c>
    </row>
    <row r="35" spans="2:10" ht="15">
      <c r="B35" s="2" t="s">
        <v>7</v>
      </c>
      <c r="C35" s="2">
        <v>5.42</v>
      </c>
      <c r="D35" s="2">
        <v>10.83</v>
      </c>
      <c r="E35" s="2">
        <v>27.35</v>
      </c>
      <c r="G35" s="2" t="s">
        <v>7</v>
      </c>
      <c r="H35" s="2">
        <v>5.42</v>
      </c>
      <c r="I35" s="2">
        <v>10.83</v>
      </c>
      <c r="J35" s="2">
        <v>27.35</v>
      </c>
    </row>
    <row r="36" spans="2:10" ht="15">
      <c r="B36" s="2" t="s">
        <v>8</v>
      </c>
      <c r="C36" s="2">
        <v>3.05</v>
      </c>
      <c r="D36" s="2">
        <v>6.1</v>
      </c>
      <c r="E36" s="2">
        <v>19.14</v>
      </c>
      <c r="G36" s="2" t="s">
        <v>8</v>
      </c>
      <c r="H36" s="2">
        <v>3.05</v>
      </c>
      <c r="I36" s="2">
        <v>6.1</v>
      </c>
      <c r="J36" s="2">
        <v>19.14</v>
      </c>
    </row>
    <row r="37" spans="2:10" ht="15">
      <c r="B37" s="2" t="s">
        <v>12</v>
      </c>
      <c r="C37" s="2">
        <v>0.57</v>
      </c>
      <c r="D37" s="2">
        <v>1.14</v>
      </c>
      <c r="E37" s="2">
        <v>2.47</v>
      </c>
      <c r="G37" s="2" t="s">
        <v>12</v>
      </c>
      <c r="H37" s="2">
        <v>0.57</v>
      </c>
      <c r="I37" s="2">
        <v>1.14</v>
      </c>
      <c r="J37" s="2">
        <v>2.47</v>
      </c>
    </row>
    <row r="38" spans="2:10" ht="15">
      <c r="B38" s="2" t="s">
        <v>13</v>
      </c>
      <c r="C38" s="2">
        <v>0.33</v>
      </c>
      <c r="D38" s="2">
        <v>0.66</v>
      </c>
      <c r="E38" s="2">
        <v>1.73</v>
      </c>
      <c r="G38" s="2" t="s">
        <v>13</v>
      </c>
      <c r="H38" s="2">
        <v>0.33</v>
      </c>
      <c r="I38" s="2">
        <v>0.66</v>
      </c>
      <c r="J38" s="2">
        <v>1.73</v>
      </c>
    </row>
    <row r="39" spans="2:10" ht="15">
      <c r="B39" s="2" t="s">
        <v>14</v>
      </c>
      <c r="C39" s="2">
        <v>1.658</v>
      </c>
      <c r="D39" s="2">
        <v>3.315</v>
      </c>
      <c r="E39" s="2">
        <v>2.47</v>
      </c>
      <c r="G39" s="2" t="s">
        <v>14</v>
      </c>
      <c r="H39" s="2">
        <v>1.658</v>
      </c>
      <c r="I39" s="2">
        <v>3.315</v>
      </c>
      <c r="J39" s="2">
        <v>2.47</v>
      </c>
    </row>
    <row r="40" spans="2:10" ht="15">
      <c r="B40" s="2" t="s">
        <v>15</v>
      </c>
      <c r="C40" s="2">
        <v>0.921</v>
      </c>
      <c r="D40" s="2">
        <v>1.841</v>
      </c>
      <c r="E40" s="2">
        <v>1.73</v>
      </c>
      <c r="G40" s="2" t="s">
        <v>15</v>
      </c>
      <c r="H40" s="2">
        <v>0.921</v>
      </c>
      <c r="I40" s="2">
        <v>1.841</v>
      </c>
      <c r="J40" s="2">
        <v>1.73</v>
      </c>
    </row>
    <row r="41" spans="2:10" ht="15">
      <c r="B41" s="2" t="s">
        <v>11</v>
      </c>
      <c r="C41" s="5">
        <f>C35+C36+(C37*5)+(C38*5)+(C39*5)+(C40*5)</f>
        <v>25.865</v>
      </c>
      <c r="D41" s="5">
        <f aca="true" t="shared" si="9" ref="D41">D35+D36+(D37*5)+(D38*5)+(D39*5)+(D40*5)</f>
        <v>51.709999999999994</v>
      </c>
      <c r="E41" s="5">
        <f aca="true" t="shared" si="10" ref="E41">E35+E36+(E37*5)+(E38*5)+(E39*5)+(E40*5)</f>
        <v>88.49000000000001</v>
      </c>
      <c r="G41" s="2" t="s">
        <v>11</v>
      </c>
      <c r="H41" s="5">
        <f>H35+H36+(H37*5)+(H38*5)+(H39*(G34-5))+(H40*(G34-5))</f>
        <v>25.865</v>
      </c>
      <c r="I41" s="5">
        <f>I35+I36+(I37*5)+(I38*5)+(I39*(G34-5))+(I40*(G34-5))</f>
        <v>51.709999999999994</v>
      </c>
      <c r="J41" s="5">
        <f>J35+J36+(J37*5)+(J38*5)+(J39*(G34-5))+(J40*(G34-5))</f>
        <v>88.49000000000001</v>
      </c>
    </row>
    <row r="42" ht="9" customHeight="1"/>
  </sheetData>
  <mergeCells count="8">
    <mergeCell ref="B2:E2"/>
    <mergeCell ref="G2:J2"/>
    <mergeCell ref="G4:J4"/>
    <mergeCell ref="G16:J16"/>
    <mergeCell ref="G33:J33"/>
    <mergeCell ref="B4:E4"/>
    <mergeCell ref="B16:E16"/>
    <mergeCell ref="B33:E33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romeu</cp:lastModifiedBy>
  <cp:lastPrinted>2019-02-13T12:11:35Z</cp:lastPrinted>
  <dcterms:created xsi:type="dcterms:W3CDTF">2019-02-07T10:03:02Z</dcterms:created>
  <dcterms:modified xsi:type="dcterms:W3CDTF">2019-02-13T12:12:49Z</dcterms:modified>
  <cp:category/>
  <cp:version/>
  <cp:contentType/>
  <cp:contentStatus/>
</cp:coreProperties>
</file>